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eyzincone/Downloads/"/>
    </mc:Choice>
  </mc:AlternateContent>
  <xr:revisionPtr revIDLastSave="0" documentId="8_{D8BB3C39-5FB2-1344-BBF7-601EF3981080}" xr6:coauthVersionLast="47" xr6:coauthVersionMax="47" xr10:uidLastSave="{00000000-0000-0000-0000-000000000000}"/>
  <bookViews>
    <workbookView xWindow="0" yWindow="500" windowWidth="38400" windowHeight="20140" xr2:uid="{AABE4C88-7367-4346-A871-0FD42EFF189B}"/>
  </bookViews>
  <sheets>
    <sheet name="Load Calc Sheet" sheetId="1" r:id="rId1"/>
    <sheet name="NEC Tab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5" i="1"/>
  <c r="B13" i="1"/>
  <c r="B52" i="1"/>
  <c r="B44" i="1"/>
  <c r="B39" i="1"/>
  <c r="B38" i="1"/>
  <c r="B21" i="1"/>
  <c r="B7" i="1"/>
  <c r="B5" i="1"/>
  <c r="B3" i="1"/>
  <c r="B8" i="1" l="1"/>
  <c r="B22" i="1" s="1"/>
  <c r="B41" i="1" s="1"/>
  <c r="B45" i="1" s="1"/>
  <c r="B53" i="1" s="1"/>
</calcChain>
</file>

<file path=xl/sharedStrings.xml><?xml version="1.0" encoding="utf-8"?>
<sst xmlns="http://schemas.openxmlformats.org/spreadsheetml/2006/main" count="63" uniqueCount="50">
  <si>
    <t>Enter number of 20 amp branch circuts (minimum 2)</t>
  </si>
  <si>
    <t>Enter number of Laundry 20 amp branch circuts (minimum 1)</t>
  </si>
  <si>
    <t>1. General Lighting Load</t>
  </si>
  <si>
    <t>2. Small Appliance Load</t>
  </si>
  <si>
    <t>3. Laundry Branch Circuit Load</t>
  </si>
  <si>
    <t>4. Total General Lighting, Small Appliance, Laundry Loads</t>
  </si>
  <si>
    <t>5. Net computed General Lighting, Small Appliance, Laundry Loads</t>
  </si>
  <si>
    <t>6. Electric Range, Wall Mount Ovens, Counter Top Cook Units (NEC Table 220.55</t>
  </si>
  <si>
    <t>7. Electric Dryer</t>
  </si>
  <si>
    <t>8. Electric Furnace, Air Conditioner, Heat Pump</t>
  </si>
  <si>
    <t>9. Net Computed General Lighting, Small Appliance, Laundry, Ranges, Ovens, Cooktop Units, HVAC Loads</t>
  </si>
  <si>
    <t>10. Fastened in Place Appliances (Appliances in addition to Electric Ranges, electric Cloths Dryers, Electric Space Heating and AC Equipment)</t>
  </si>
  <si>
    <t>11. Demand Factor for Fastened in Place Appliances (75% for four or more, 100% for less than 4)</t>
  </si>
  <si>
    <t>12. Total Computed Load</t>
  </si>
  <si>
    <t>13. Motor End Rush Load</t>
  </si>
  <si>
    <t>14. Grand Total Computed Loads and Motor End Rush</t>
  </si>
  <si>
    <t>15. Continous Duty Appliances</t>
  </si>
  <si>
    <t>16. Minimum Ampacity for Underground Service Entrance Conductors</t>
  </si>
  <si>
    <t>Generator Brand</t>
  </si>
  <si>
    <t>Site Altitude</t>
  </si>
  <si>
    <t>Air or Liquid Cooled</t>
  </si>
  <si>
    <t>Phase</t>
  </si>
  <si>
    <t>Enter square footage of building (does not include porches or other non future habitable areas)</t>
  </si>
  <si>
    <t>220.55 Demand Factors and Loads for electrci Ranges, Wall Mounted Ovens, Cook Tops, and other household cooking appliances over 1 3/4 kW (1750W).</t>
  </si>
  <si>
    <t>Number of Applinaces</t>
  </si>
  <si>
    <t>Column A</t>
  </si>
  <si>
    <t>Column B</t>
  </si>
  <si>
    <t>Column C</t>
  </si>
  <si>
    <t>Each additional Range</t>
  </si>
  <si>
    <t>Enter number of Devices</t>
  </si>
  <si>
    <t>Enter Nameplate Rating of Electric Dryer in VA</t>
  </si>
  <si>
    <t>VA</t>
  </si>
  <si>
    <t>Enter VA for Each Appliance</t>
  </si>
  <si>
    <t>Water Heater</t>
  </si>
  <si>
    <t>Dishwater</t>
  </si>
  <si>
    <t>Microwave</t>
  </si>
  <si>
    <t>Garage Door Opener</t>
  </si>
  <si>
    <t>2nd Garage Door Opener</t>
  </si>
  <si>
    <t>Food Waste Disposal</t>
  </si>
  <si>
    <t>Water Pump</t>
  </si>
  <si>
    <t>Gas Fred Furnace</t>
  </si>
  <si>
    <t>Sump Pump</t>
  </si>
  <si>
    <t>Other</t>
  </si>
  <si>
    <t>Add Largest Motor VA</t>
  </si>
  <si>
    <t>Hot Tubs</t>
  </si>
  <si>
    <t>EV Chargers</t>
  </si>
  <si>
    <t>MCB Size</t>
  </si>
  <si>
    <t>Load Section</t>
  </si>
  <si>
    <t>Entries</t>
  </si>
  <si>
    <t>Descriptions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</si>
</sst>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2" borderId="2" xfId="0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5" xfId="0" applyFont="1" applyBorder="1"/>
    <xf numFmtId="0" fontId="0" fillId="0" borderId="6" xfId="0" applyBorder="1" applyAlignment="1">
      <alignment wrapText="1"/>
    </xf>
    <xf numFmtId="0" fontId="2" fillId="0" borderId="2" xfId="0" applyFont="1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2" borderId="0" xfId="0" applyFill="1"/>
    <xf numFmtId="0" fontId="0" fillId="0" borderId="8" xfId="0" applyBorder="1" applyAlignment="1">
      <alignment wrapText="1"/>
    </xf>
    <xf numFmtId="2" fontId="2" fillId="0" borderId="2" xfId="0" applyNumberFormat="1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FC0F-3C5A-4AD3-80E9-0CD36F273B5F}">
  <dimension ref="A1:C63"/>
  <sheetViews>
    <sheetView tabSelected="1" topLeftCell="A39" workbookViewId="0">
      <selection activeCell="F13" sqref="F13"/>
    </sheetView>
  </sheetViews>
  <sheetFormatPr baseColWidth="10" defaultColWidth="8.83203125" defaultRowHeight="15" x14ac:dyDescent="0.2"/>
  <cols>
    <col min="1" max="1" width="36.5" customWidth="1"/>
    <col min="3" max="3" width="54" customWidth="1"/>
  </cols>
  <sheetData>
    <row r="1" spans="1:3" ht="17" thickBot="1" x14ac:dyDescent="0.25">
      <c r="A1" s="2" t="s">
        <v>47</v>
      </c>
      <c r="B1" s="2" t="s">
        <v>48</v>
      </c>
      <c r="C1" s="2" t="s">
        <v>49</v>
      </c>
    </row>
    <row r="2" spans="1:3" ht="32" x14ac:dyDescent="0.2">
      <c r="A2" s="3" t="s">
        <v>2</v>
      </c>
      <c r="B2" s="4"/>
      <c r="C2" s="5" t="s">
        <v>22</v>
      </c>
    </row>
    <row r="3" spans="1:3" ht="17" thickBot="1" x14ac:dyDescent="0.25">
      <c r="A3" s="6"/>
      <c r="B3" s="7">
        <f>B2*3</f>
        <v>0</v>
      </c>
      <c r="C3" s="8" t="s">
        <v>31</v>
      </c>
    </row>
    <row r="4" spans="1:3" ht="16" x14ac:dyDescent="0.2">
      <c r="A4" s="3" t="s">
        <v>3</v>
      </c>
      <c r="B4" s="4"/>
      <c r="C4" s="5" t="s">
        <v>0</v>
      </c>
    </row>
    <row r="5" spans="1:3" ht="17" thickBot="1" x14ac:dyDescent="0.25">
      <c r="A5" s="6"/>
      <c r="B5" s="7">
        <f>B4*1500</f>
        <v>0</v>
      </c>
      <c r="C5" s="8" t="s">
        <v>31</v>
      </c>
    </row>
    <row r="6" spans="1:3" ht="16" x14ac:dyDescent="0.2">
      <c r="A6" s="3" t="s">
        <v>4</v>
      </c>
      <c r="B6" s="4"/>
      <c r="C6" s="5" t="s">
        <v>1</v>
      </c>
    </row>
    <row r="7" spans="1:3" ht="17" thickBot="1" x14ac:dyDescent="0.25">
      <c r="A7" s="6"/>
      <c r="B7" s="7">
        <f>B6*1500</f>
        <v>0</v>
      </c>
      <c r="C7" s="8" t="s">
        <v>31</v>
      </c>
    </row>
    <row r="8" spans="1:3" ht="32" x14ac:dyDescent="0.2">
      <c r="A8" s="3" t="s">
        <v>5</v>
      </c>
      <c r="B8" s="9">
        <f>B3+B5+B7</f>
        <v>0</v>
      </c>
      <c r="C8" s="5" t="s">
        <v>31</v>
      </c>
    </row>
    <row r="9" spans="1:3" ht="16" thickBot="1" x14ac:dyDescent="0.25">
      <c r="A9" s="6"/>
      <c r="B9" s="10"/>
      <c r="C9" s="8"/>
    </row>
    <row r="10" spans="1:3" ht="32" x14ac:dyDescent="0.2">
      <c r="A10" s="3" t="s">
        <v>6</v>
      </c>
      <c r="B10" s="9">
        <f>3000+((B8-3000)*0.35)</f>
        <v>1950</v>
      </c>
      <c r="C10" s="5" t="s">
        <v>31</v>
      </c>
    </row>
    <row r="11" spans="1:3" ht="16" thickBot="1" x14ac:dyDescent="0.25">
      <c r="A11" s="6"/>
      <c r="B11" s="10"/>
      <c r="C11" s="8"/>
    </row>
    <row r="12" spans="1:3" ht="32" x14ac:dyDescent="0.2">
      <c r="A12" s="3" t="s">
        <v>7</v>
      </c>
      <c r="B12" s="4"/>
      <c r="C12" s="5" t="s">
        <v>29</v>
      </c>
    </row>
    <row r="13" spans="1:3" ht="17" thickBot="1" x14ac:dyDescent="0.25">
      <c r="A13" s="6"/>
      <c r="B13" s="7">
        <f>IFERROR(VLOOKUP(B12,'NEC Tables'!A:D,4,FALSE)*1000,0)</f>
        <v>0</v>
      </c>
      <c r="C13" s="8" t="s">
        <v>31</v>
      </c>
    </row>
    <row r="14" spans="1:3" ht="16" x14ac:dyDescent="0.2">
      <c r="A14" s="3" t="s">
        <v>8</v>
      </c>
      <c r="B14" s="4"/>
      <c r="C14" s="5" t="s">
        <v>30</v>
      </c>
    </row>
    <row r="15" spans="1:3" ht="17" thickBot="1" x14ac:dyDescent="0.25">
      <c r="A15" s="6"/>
      <c r="B15" s="7">
        <f>IF(B14&gt;5000,B14,IF(B14&lt;1,0,5000))</f>
        <v>0</v>
      </c>
      <c r="C15" s="8" t="s">
        <v>31</v>
      </c>
    </row>
    <row r="16" spans="1:3" ht="32" x14ac:dyDescent="0.2">
      <c r="A16" s="3" t="s">
        <v>9</v>
      </c>
      <c r="B16" s="4"/>
      <c r="C16" s="5" t="s">
        <v>32</v>
      </c>
    </row>
    <row r="17" spans="1:3" x14ac:dyDescent="0.2">
      <c r="A17" s="11"/>
      <c r="B17" s="12"/>
      <c r="C17" s="13"/>
    </row>
    <row r="18" spans="1:3" x14ac:dyDescent="0.2">
      <c r="A18" s="11"/>
      <c r="B18" s="12"/>
      <c r="C18" s="13"/>
    </row>
    <row r="19" spans="1:3" x14ac:dyDescent="0.2">
      <c r="A19" s="11"/>
      <c r="B19" s="12"/>
      <c r="C19" s="13"/>
    </row>
    <row r="20" spans="1:3" x14ac:dyDescent="0.2">
      <c r="A20" s="11"/>
      <c r="B20" s="12"/>
      <c r="C20" s="13"/>
    </row>
    <row r="21" spans="1:3" ht="16" thickBot="1" x14ac:dyDescent="0.25">
      <c r="A21" s="6"/>
      <c r="B21" s="7">
        <f>SUM(B16:B20)</f>
        <v>0</v>
      </c>
      <c r="C21" s="8"/>
    </row>
    <row r="22" spans="1:3" ht="48" x14ac:dyDescent="0.2">
      <c r="A22" s="3" t="s">
        <v>10</v>
      </c>
      <c r="B22" s="9">
        <f>SUM(B10,B13,B15,B21)</f>
        <v>1950</v>
      </c>
      <c r="C22" s="5"/>
    </row>
    <row r="23" spans="1:3" ht="16" thickBot="1" x14ac:dyDescent="0.25">
      <c r="A23" s="6"/>
      <c r="B23" s="10"/>
      <c r="C23" s="8"/>
    </row>
    <row r="24" spans="1:3" ht="64" x14ac:dyDescent="0.2">
      <c r="A24" s="3" t="s">
        <v>11</v>
      </c>
      <c r="B24" s="4"/>
      <c r="C24" s="5" t="s">
        <v>33</v>
      </c>
    </row>
    <row r="25" spans="1:3" ht="16" x14ac:dyDescent="0.2">
      <c r="A25" s="11"/>
      <c r="B25" s="12"/>
      <c r="C25" s="13" t="s">
        <v>34</v>
      </c>
    </row>
    <row r="26" spans="1:3" ht="16" x14ac:dyDescent="0.2">
      <c r="A26" s="11"/>
      <c r="B26" s="12"/>
      <c r="C26" s="13" t="s">
        <v>35</v>
      </c>
    </row>
    <row r="27" spans="1:3" ht="16" x14ac:dyDescent="0.2">
      <c r="A27" s="11"/>
      <c r="B27" s="12"/>
      <c r="C27" s="13" t="s">
        <v>36</v>
      </c>
    </row>
    <row r="28" spans="1:3" ht="16" x14ac:dyDescent="0.2">
      <c r="A28" s="11"/>
      <c r="B28" s="12"/>
      <c r="C28" s="13" t="s">
        <v>37</v>
      </c>
    </row>
    <row r="29" spans="1:3" ht="16" x14ac:dyDescent="0.2">
      <c r="A29" s="11"/>
      <c r="B29" s="12"/>
      <c r="C29" s="13" t="s">
        <v>38</v>
      </c>
    </row>
    <row r="30" spans="1:3" ht="16" x14ac:dyDescent="0.2">
      <c r="A30" s="11"/>
      <c r="B30" s="12"/>
      <c r="C30" s="13" t="s">
        <v>39</v>
      </c>
    </row>
    <row r="31" spans="1:3" ht="16" x14ac:dyDescent="0.2">
      <c r="A31" s="11"/>
      <c r="B31" s="12"/>
      <c r="C31" s="13" t="s">
        <v>40</v>
      </c>
    </row>
    <row r="32" spans="1:3" ht="16" x14ac:dyDescent="0.2">
      <c r="A32" s="11"/>
      <c r="B32" s="12"/>
      <c r="C32" s="13" t="s">
        <v>41</v>
      </c>
    </row>
    <row r="33" spans="1:3" ht="16" x14ac:dyDescent="0.2">
      <c r="A33" s="11"/>
      <c r="B33" s="12"/>
      <c r="C33" s="13" t="s">
        <v>42</v>
      </c>
    </row>
    <row r="34" spans="1:3" ht="16" x14ac:dyDescent="0.2">
      <c r="A34" s="11"/>
      <c r="B34" s="12"/>
      <c r="C34" s="13" t="s">
        <v>42</v>
      </c>
    </row>
    <row r="35" spans="1:3" ht="16" x14ac:dyDescent="0.2">
      <c r="A35" s="11"/>
      <c r="B35" s="12"/>
      <c r="C35" s="13" t="s">
        <v>42</v>
      </c>
    </row>
    <row r="36" spans="1:3" ht="16" x14ac:dyDescent="0.2">
      <c r="A36" s="11"/>
      <c r="B36" s="12"/>
      <c r="C36" s="13" t="s">
        <v>42</v>
      </c>
    </row>
    <row r="37" spans="1:3" ht="16" x14ac:dyDescent="0.2">
      <c r="A37" s="11"/>
      <c r="B37" s="12"/>
      <c r="C37" s="13" t="s">
        <v>42</v>
      </c>
    </row>
    <row r="38" spans="1:3" ht="16" thickBot="1" x14ac:dyDescent="0.25">
      <c r="A38" s="6"/>
      <c r="B38" s="7">
        <f>SUM(B24:B37)</f>
        <v>0</v>
      </c>
      <c r="C38" s="8"/>
    </row>
    <row r="39" spans="1:3" ht="48" x14ac:dyDescent="0.2">
      <c r="A39" s="3" t="s">
        <v>12</v>
      </c>
      <c r="B39" s="9">
        <f>IF(COUNT(B24:B37)&gt;3,SUM(B24:B37)*0.75,SUM(B24:B37))</f>
        <v>0</v>
      </c>
      <c r="C39" s="5"/>
    </row>
    <row r="40" spans="1:3" ht="16" thickBot="1" x14ac:dyDescent="0.25">
      <c r="A40" s="6"/>
      <c r="B40" s="10"/>
      <c r="C40" s="8"/>
    </row>
    <row r="41" spans="1:3" ht="16" x14ac:dyDescent="0.2">
      <c r="A41" s="3" t="s">
        <v>13</v>
      </c>
      <c r="B41" s="9">
        <f>B22+B39</f>
        <v>1950</v>
      </c>
      <c r="C41" s="5"/>
    </row>
    <row r="42" spans="1:3" ht="16" thickBot="1" x14ac:dyDescent="0.25">
      <c r="A42" s="6"/>
      <c r="B42" s="10"/>
      <c r="C42" s="8"/>
    </row>
    <row r="43" spans="1:3" ht="16" x14ac:dyDescent="0.2">
      <c r="A43" s="3" t="s">
        <v>14</v>
      </c>
      <c r="B43" s="4"/>
      <c r="C43" s="5" t="s">
        <v>43</v>
      </c>
    </row>
    <row r="44" spans="1:3" ht="16" thickBot="1" x14ac:dyDescent="0.25">
      <c r="A44" s="6"/>
      <c r="B44" s="7">
        <f>B43*0.25</f>
        <v>0</v>
      </c>
      <c r="C44" s="8"/>
    </row>
    <row r="45" spans="1:3" ht="32" x14ac:dyDescent="0.2">
      <c r="A45" s="3" t="s">
        <v>15</v>
      </c>
      <c r="B45" s="9">
        <f>SUM(B41,B43)</f>
        <v>1950</v>
      </c>
      <c r="C45" s="5"/>
    </row>
    <row r="46" spans="1:3" ht="16" thickBot="1" x14ac:dyDescent="0.25">
      <c r="A46" s="6"/>
      <c r="B46" s="10"/>
      <c r="C46" s="8"/>
    </row>
    <row r="47" spans="1:3" ht="16" x14ac:dyDescent="0.2">
      <c r="A47" s="3" t="s">
        <v>16</v>
      </c>
      <c r="B47" s="4"/>
      <c r="C47" s="5" t="s">
        <v>44</v>
      </c>
    </row>
    <row r="48" spans="1:3" ht="16" x14ac:dyDescent="0.2">
      <c r="A48" s="11"/>
      <c r="B48" s="12"/>
      <c r="C48" s="13" t="s">
        <v>45</v>
      </c>
    </row>
    <row r="49" spans="1:3" ht="16" x14ac:dyDescent="0.2">
      <c r="A49" s="11"/>
      <c r="B49" s="12"/>
      <c r="C49" s="13" t="s">
        <v>42</v>
      </c>
    </row>
    <row r="50" spans="1:3" ht="16" x14ac:dyDescent="0.2">
      <c r="A50" s="11"/>
      <c r="B50" s="12"/>
      <c r="C50" s="13" t="s">
        <v>42</v>
      </c>
    </row>
    <row r="51" spans="1:3" ht="16" x14ac:dyDescent="0.2">
      <c r="A51" s="11"/>
      <c r="B51" s="12"/>
      <c r="C51" s="13" t="s">
        <v>42</v>
      </c>
    </row>
    <row r="52" spans="1:3" ht="16" thickBot="1" x14ac:dyDescent="0.25">
      <c r="A52" s="6"/>
      <c r="B52" s="7">
        <f>SUM(B47:B51)</f>
        <v>0</v>
      </c>
      <c r="C52" s="8"/>
    </row>
    <row r="53" spans="1:3" ht="32" x14ac:dyDescent="0.2">
      <c r="A53" s="3" t="s">
        <v>17</v>
      </c>
      <c r="B53" s="14">
        <f>B45/240</f>
        <v>8.125</v>
      </c>
      <c r="C53" s="5"/>
    </row>
    <row r="54" spans="1:3" ht="16" thickBot="1" x14ac:dyDescent="0.25">
      <c r="A54" s="15"/>
      <c r="B54" s="10"/>
      <c r="C54" s="8"/>
    </row>
    <row r="55" spans="1:3" x14ac:dyDescent="0.2">
      <c r="A55" t="s">
        <v>19</v>
      </c>
      <c r="C55" s="1"/>
    </row>
    <row r="56" spans="1:3" x14ac:dyDescent="0.2">
      <c r="C56" s="1"/>
    </row>
    <row r="57" spans="1:3" x14ac:dyDescent="0.2">
      <c r="A57" t="s">
        <v>18</v>
      </c>
      <c r="C57" s="1"/>
    </row>
    <row r="58" spans="1:3" x14ac:dyDescent="0.2">
      <c r="C58" s="1"/>
    </row>
    <row r="59" spans="1:3" x14ac:dyDescent="0.2">
      <c r="A59" t="s">
        <v>20</v>
      </c>
      <c r="C59" s="1"/>
    </row>
    <row r="60" spans="1:3" x14ac:dyDescent="0.2">
      <c r="C60" s="1"/>
    </row>
    <row r="61" spans="1:3" x14ac:dyDescent="0.2">
      <c r="A61" t="s">
        <v>21</v>
      </c>
      <c r="C61" s="1"/>
    </row>
    <row r="62" spans="1:3" x14ac:dyDescent="0.2">
      <c r="C62" s="1"/>
    </row>
    <row r="63" spans="1:3" x14ac:dyDescent="0.2">
      <c r="A63" t="s">
        <v>46</v>
      </c>
      <c r="C63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2684-9833-4DAD-94CC-D3AC16841DE7}">
  <dimension ref="A1:E63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21.5" customWidth="1"/>
    <col min="2" max="2" width="12" customWidth="1"/>
    <col min="3" max="3" width="11.83203125" customWidth="1"/>
    <col min="4" max="4" width="11.6640625" customWidth="1"/>
    <col min="5" max="5" width="20.83203125" customWidth="1"/>
  </cols>
  <sheetData>
    <row r="1" spans="1:5" x14ac:dyDescent="0.2">
      <c r="A1" t="s">
        <v>23</v>
      </c>
    </row>
    <row r="2" spans="1:5" x14ac:dyDescent="0.2">
      <c r="A2" t="s">
        <v>24</v>
      </c>
      <c r="B2" t="s">
        <v>25</v>
      </c>
      <c r="C2" t="s">
        <v>26</v>
      </c>
      <c r="D2" t="s">
        <v>27</v>
      </c>
      <c r="E2" t="s">
        <v>28</v>
      </c>
    </row>
    <row r="3" spans="1:5" x14ac:dyDescent="0.2">
      <c r="A3">
        <v>1</v>
      </c>
      <c r="B3">
        <v>80</v>
      </c>
      <c r="C3">
        <v>80</v>
      </c>
      <c r="D3">
        <v>8</v>
      </c>
    </row>
    <row r="4" spans="1:5" x14ac:dyDescent="0.2">
      <c r="A4">
        <v>2</v>
      </c>
      <c r="B4">
        <v>75</v>
      </c>
      <c r="C4">
        <v>65</v>
      </c>
      <c r="D4">
        <v>11</v>
      </c>
    </row>
    <row r="5" spans="1:5" x14ac:dyDescent="0.2">
      <c r="A5">
        <v>3</v>
      </c>
      <c r="B5">
        <v>70</v>
      </c>
      <c r="C5">
        <v>55</v>
      </c>
      <c r="D5">
        <v>14</v>
      </c>
    </row>
    <row r="6" spans="1:5" x14ac:dyDescent="0.2">
      <c r="A6">
        <v>4</v>
      </c>
      <c r="B6">
        <v>66</v>
      </c>
      <c r="C6">
        <v>50</v>
      </c>
      <c r="D6">
        <v>17</v>
      </c>
    </row>
    <row r="7" spans="1:5" x14ac:dyDescent="0.2">
      <c r="A7">
        <v>5</v>
      </c>
      <c r="B7">
        <v>62</v>
      </c>
      <c r="C7">
        <v>45</v>
      </c>
      <c r="D7">
        <v>20</v>
      </c>
    </row>
    <row r="8" spans="1:5" x14ac:dyDescent="0.2">
      <c r="A8">
        <v>6</v>
      </c>
      <c r="B8">
        <v>59</v>
      </c>
      <c r="C8">
        <v>43</v>
      </c>
      <c r="D8">
        <v>21</v>
      </c>
    </row>
    <row r="9" spans="1:5" x14ac:dyDescent="0.2">
      <c r="A9">
        <v>7</v>
      </c>
      <c r="B9">
        <v>56</v>
      </c>
      <c r="C9">
        <v>40</v>
      </c>
      <c r="D9">
        <v>22</v>
      </c>
    </row>
    <row r="10" spans="1:5" x14ac:dyDescent="0.2">
      <c r="A10">
        <v>8</v>
      </c>
      <c r="B10">
        <v>53</v>
      </c>
      <c r="C10">
        <v>36</v>
      </c>
      <c r="D10">
        <v>23</v>
      </c>
    </row>
    <row r="11" spans="1:5" x14ac:dyDescent="0.2">
      <c r="A11">
        <v>9</v>
      </c>
      <c r="B11">
        <v>51</v>
      </c>
      <c r="C11">
        <v>35</v>
      </c>
      <c r="D11">
        <v>24</v>
      </c>
    </row>
    <row r="12" spans="1:5" x14ac:dyDescent="0.2">
      <c r="A12">
        <v>10</v>
      </c>
      <c r="B12">
        <v>49</v>
      </c>
      <c r="C12">
        <v>34</v>
      </c>
      <c r="D12">
        <v>25</v>
      </c>
    </row>
    <row r="13" spans="1:5" x14ac:dyDescent="0.2">
      <c r="A13">
        <v>11</v>
      </c>
      <c r="B13">
        <v>47</v>
      </c>
      <c r="C13">
        <v>32</v>
      </c>
      <c r="D13">
        <v>26</v>
      </c>
    </row>
    <row r="14" spans="1:5" x14ac:dyDescent="0.2">
      <c r="A14">
        <v>12</v>
      </c>
      <c r="B14">
        <v>45</v>
      </c>
      <c r="C14">
        <v>32</v>
      </c>
      <c r="D14">
        <v>27</v>
      </c>
    </row>
    <row r="15" spans="1:5" x14ac:dyDescent="0.2">
      <c r="A15">
        <v>13</v>
      </c>
      <c r="B15">
        <v>43</v>
      </c>
      <c r="C15">
        <v>32</v>
      </c>
      <c r="D15">
        <v>28</v>
      </c>
    </row>
    <row r="16" spans="1:5" x14ac:dyDescent="0.2">
      <c r="A16">
        <v>14</v>
      </c>
      <c r="B16">
        <v>41</v>
      </c>
      <c r="C16">
        <v>32</v>
      </c>
      <c r="D16">
        <v>29</v>
      </c>
    </row>
    <row r="17" spans="1:5" x14ac:dyDescent="0.2">
      <c r="A17">
        <v>15</v>
      </c>
      <c r="B17">
        <v>40</v>
      </c>
      <c r="C17">
        <v>32</v>
      </c>
      <c r="D17">
        <v>30</v>
      </c>
    </row>
    <row r="18" spans="1:5" x14ac:dyDescent="0.2">
      <c r="A18">
        <v>16</v>
      </c>
      <c r="B18">
        <v>39</v>
      </c>
      <c r="C18">
        <v>32</v>
      </c>
      <c r="D18">
        <v>31</v>
      </c>
    </row>
    <row r="19" spans="1:5" x14ac:dyDescent="0.2">
      <c r="A19">
        <v>17</v>
      </c>
      <c r="B19">
        <v>38</v>
      </c>
      <c r="C19">
        <v>32</v>
      </c>
      <c r="D19">
        <v>32</v>
      </c>
    </row>
    <row r="20" spans="1:5" x14ac:dyDescent="0.2">
      <c r="A20">
        <v>18</v>
      </c>
      <c r="B20">
        <v>37</v>
      </c>
      <c r="C20">
        <v>32</v>
      </c>
      <c r="D20">
        <v>33</v>
      </c>
    </row>
    <row r="21" spans="1:5" x14ac:dyDescent="0.2">
      <c r="A21">
        <v>19</v>
      </c>
      <c r="B21">
        <v>36</v>
      </c>
      <c r="C21">
        <v>32</v>
      </c>
      <c r="D21">
        <v>34</v>
      </c>
    </row>
    <row r="22" spans="1:5" x14ac:dyDescent="0.2">
      <c r="A22">
        <v>20</v>
      </c>
      <c r="B22">
        <v>35</v>
      </c>
      <c r="C22">
        <v>32</v>
      </c>
      <c r="D22">
        <v>35</v>
      </c>
    </row>
    <row r="23" spans="1:5" x14ac:dyDescent="0.2">
      <c r="A23">
        <v>21</v>
      </c>
      <c r="B23">
        <v>34</v>
      </c>
      <c r="C23">
        <v>32</v>
      </c>
      <c r="D23">
        <v>36</v>
      </c>
    </row>
    <row r="24" spans="1:5" x14ac:dyDescent="0.2">
      <c r="A24">
        <v>22</v>
      </c>
      <c r="B24">
        <v>33</v>
      </c>
      <c r="C24">
        <v>32</v>
      </c>
      <c r="D24">
        <v>37</v>
      </c>
    </row>
    <row r="25" spans="1:5" x14ac:dyDescent="0.2">
      <c r="A25">
        <v>23</v>
      </c>
      <c r="B25">
        <v>32</v>
      </c>
      <c r="C25">
        <v>32</v>
      </c>
      <c r="D25">
        <v>38</v>
      </c>
    </row>
    <row r="26" spans="1:5" x14ac:dyDescent="0.2">
      <c r="A26">
        <v>24</v>
      </c>
      <c r="B26">
        <v>31</v>
      </c>
      <c r="C26">
        <v>32</v>
      </c>
      <c r="D26">
        <v>39</v>
      </c>
    </row>
    <row r="27" spans="1:5" x14ac:dyDescent="0.2">
      <c r="A27">
        <v>25</v>
      </c>
      <c r="B27">
        <v>30</v>
      </c>
      <c r="C27">
        <v>32</v>
      </c>
      <c r="D27">
        <v>40</v>
      </c>
    </row>
    <row r="28" spans="1:5" x14ac:dyDescent="0.2">
      <c r="A28">
        <v>26</v>
      </c>
      <c r="B28">
        <v>30</v>
      </c>
      <c r="C28">
        <v>32</v>
      </c>
      <c r="D28">
        <v>15</v>
      </c>
      <c r="E28">
        <v>1</v>
      </c>
    </row>
    <row r="29" spans="1:5" x14ac:dyDescent="0.2">
      <c r="A29">
        <v>27</v>
      </c>
      <c r="B29">
        <v>30</v>
      </c>
      <c r="C29">
        <v>32</v>
      </c>
      <c r="D29">
        <v>15</v>
      </c>
      <c r="E29">
        <v>1</v>
      </c>
    </row>
    <row r="30" spans="1:5" x14ac:dyDescent="0.2">
      <c r="A30">
        <v>28</v>
      </c>
      <c r="B30">
        <v>30</v>
      </c>
      <c r="C30">
        <v>32</v>
      </c>
      <c r="D30">
        <v>15</v>
      </c>
      <c r="E30">
        <v>1</v>
      </c>
    </row>
    <row r="31" spans="1:5" x14ac:dyDescent="0.2">
      <c r="A31">
        <v>29</v>
      </c>
      <c r="B31">
        <v>30</v>
      </c>
      <c r="C31">
        <v>32</v>
      </c>
      <c r="D31">
        <v>15</v>
      </c>
      <c r="E31">
        <v>1</v>
      </c>
    </row>
    <row r="32" spans="1:5" x14ac:dyDescent="0.2">
      <c r="A32">
        <v>30</v>
      </c>
      <c r="B32">
        <v>30</v>
      </c>
      <c r="C32">
        <v>32</v>
      </c>
      <c r="D32">
        <v>15</v>
      </c>
      <c r="E32">
        <v>1</v>
      </c>
    </row>
    <row r="33" spans="1:5" x14ac:dyDescent="0.2">
      <c r="A33">
        <v>31</v>
      </c>
      <c r="B33">
        <v>30</v>
      </c>
      <c r="C33">
        <v>32</v>
      </c>
      <c r="D33">
        <v>15</v>
      </c>
      <c r="E33">
        <v>1</v>
      </c>
    </row>
    <row r="34" spans="1:5" x14ac:dyDescent="0.2">
      <c r="A34">
        <v>32</v>
      </c>
      <c r="B34">
        <v>30</v>
      </c>
      <c r="C34">
        <v>32</v>
      </c>
      <c r="D34">
        <v>15</v>
      </c>
      <c r="E34">
        <v>1</v>
      </c>
    </row>
    <row r="35" spans="1:5" x14ac:dyDescent="0.2">
      <c r="A35">
        <v>33</v>
      </c>
      <c r="B35">
        <v>30</v>
      </c>
      <c r="C35">
        <v>32</v>
      </c>
      <c r="D35">
        <v>15</v>
      </c>
      <c r="E35">
        <v>1</v>
      </c>
    </row>
    <row r="36" spans="1:5" x14ac:dyDescent="0.2">
      <c r="A36">
        <v>34</v>
      </c>
      <c r="B36">
        <v>30</v>
      </c>
      <c r="C36">
        <v>32</v>
      </c>
      <c r="D36">
        <v>15</v>
      </c>
      <c r="E36">
        <v>1</v>
      </c>
    </row>
    <row r="37" spans="1:5" x14ac:dyDescent="0.2">
      <c r="A37">
        <v>35</v>
      </c>
      <c r="B37">
        <v>30</v>
      </c>
      <c r="C37">
        <v>32</v>
      </c>
      <c r="D37">
        <v>15</v>
      </c>
      <c r="E37">
        <v>1</v>
      </c>
    </row>
    <row r="38" spans="1:5" x14ac:dyDescent="0.2">
      <c r="A38">
        <v>36</v>
      </c>
      <c r="B38">
        <v>30</v>
      </c>
      <c r="C38">
        <v>32</v>
      </c>
      <c r="D38">
        <v>15</v>
      </c>
      <c r="E38">
        <v>1</v>
      </c>
    </row>
    <row r="39" spans="1:5" x14ac:dyDescent="0.2">
      <c r="A39">
        <v>37</v>
      </c>
      <c r="B39">
        <v>30</v>
      </c>
      <c r="C39">
        <v>32</v>
      </c>
      <c r="D39">
        <v>15</v>
      </c>
      <c r="E39">
        <v>1</v>
      </c>
    </row>
    <row r="40" spans="1:5" x14ac:dyDescent="0.2">
      <c r="A40">
        <v>38</v>
      </c>
      <c r="B40">
        <v>30</v>
      </c>
      <c r="C40">
        <v>32</v>
      </c>
      <c r="D40">
        <v>15</v>
      </c>
      <c r="E40">
        <v>1</v>
      </c>
    </row>
    <row r="41" spans="1:5" x14ac:dyDescent="0.2">
      <c r="A41">
        <v>39</v>
      </c>
      <c r="B41">
        <v>30</v>
      </c>
      <c r="C41">
        <v>32</v>
      </c>
      <c r="D41">
        <v>15</v>
      </c>
      <c r="E41">
        <v>1</v>
      </c>
    </row>
    <row r="42" spans="1:5" x14ac:dyDescent="0.2">
      <c r="A42">
        <v>40</v>
      </c>
      <c r="B42">
        <v>30</v>
      </c>
      <c r="C42">
        <v>32</v>
      </c>
      <c r="D42">
        <v>15</v>
      </c>
      <c r="E42">
        <v>1</v>
      </c>
    </row>
    <row r="43" spans="1:5" x14ac:dyDescent="0.2">
      <c r="A43">
        <v>41</v>
      </c>
      <c r="B43">
        <v>30</v>
      </c>
      <c r="C43">
        <v>32</v>
      </c>
      <c r="D43">
        <v>25</v>
      </c>
      <c r="E43">
        <v>0.75</v>
      </c>
    </row>
    <row r="44" spans="1:5" x14ac:dyDescent="0.2">
      <c r="A44">
        <v>42</v>
      </c>
      <c r="B44">
        <v>30</v>
      </c>
      <c r="C44">
        <v>32</v>
      </c>
      <c r="D44">
        <v>25</v>
      </c>
      <c r="E44">
        <v>0.75</v>
      </c>
    </row>
    <row r="45" spans="1:5" x14ac:dyDescent="0.2">
      <c r="A45">
        <v>43</v>
      </c>
      <c r="B45">
        <v>30</v>
      </c>
      <c r="C45">
        <v>32</v>
      </c>
      <c r="D45">
        <v>25</v>
      </c>
      <c r="E45">
        <v>0.75</v>
      </c>
    </row>
    <row r="46" spans="1:5" x14ac:dyDescent="0.2">
      <c r="A46">
        <v>44</v>
      </c>
      <c r="B46">
        <v>30</v>
      </c>
      <c r="C46">
        <v>32</v>
      </c>
      <c r="D46">
        <v>25</v>
      </c>
      <c r="E46">
        <v>0.75</v>
      </c>
    </row>
    <row r="47" spans="1:5" x14ac:dyDescent="0.2">
      <c r="A47">
        <v>45</v>
      </c>
      <c r="B47">
        <v>30</v>
      </c>
      <c r="C47">
        <v>32</v>
      </c>
      <c r="D47">
        <v>25</v>
      </c>
      <c r="E47">
        <v>0.75</v>
      </c>
    </row>
    <row r="48" spans="1:5" x14ac:dyDescent="0.2">
      <c r="A48">
        <v>46</v>
      </c>
      <c r="B48">
        <v>30</v>
      </c>
      <c r="C48">
        <v>32</v>
      </c>
      <c r="D48">
        <v>25</v>
      </c>
      <c r="E48">
        <v>0.75</v>
      </c>
    </row>
    <row r="49" spans="1:5" x14ac:dyDescent="0.2">
      <c r="A49">
        <v>47</v>
      </c>
      <c r="B49">
        <v>30</v>
      </c>
      <c r="C49">
        <v>32</v>
      </c>
      <c r="D49">
        <v>25</v>
      </c>
      <c r="E49">
        <v>0.75</v>
      </c>
    </row>
    <row r="50" spans="1:5" x14ac:dyDescent="0.2">
      <c r="A50">
        <v>48</v>
      </c>
      <c r="B50">
        <v>30</v>
      </c>
      <c r="C50">
        <v>32</v>
      </c>
      <c r="D50">
        <v>25</v>
      </c>
      <c r="E50">
        <v>0.75</v>
      </c>
    </row>
    <row r="51" spans="1:5" x14ac:dyDescent="0.2">
      <c r="A51">
        <v>49</v>
      </c>
      <c r="B51">
        <v>30</v>
      </c>
      <c r="C51">
        <v>32</v>
      </c>
      <c r="D51">
        <v>25</v>
      </c>
      <c r="E51">
        <v>0.75</v>
      </c>
    </row>
    <row r="52" spans="1:5" x14ac:dyDescent="0.2">
      <c r="A52">
        <v>50</v>
      </c>
      <c r="B52">
        <v>30</v>
      </c>
      <c r="C52">
        <v>32</v>
      </c>
      <c r="D52">
        <v>25</v>
      </c>
      <c r="E52">
        <v>0.75</v>
      </c>
    </row>
    <row r="53" spans="1:5" x14ac:dyDescent="0.2">
      <c r="A53">
        <v>51</v>
      </c>
      <c r="B53">
        <v>30</v>
      </c>
      <c r="C53">
        <v>32</v>
      </c>
      <c r="D53">
        <v>25</v>
      </c>
      <c r="E53">
        <v>0.75</v>
      </c>
    </row>
    <row r="54" spans="1:5" x14ac:dyDescent="0.2">
      <c r="A54">
        <v>52</v>
      </c>
      <c r="B54">
        <v>30</v>
      </c>
      <c r="C54">
        <v>32</v>
      </c>
      <c r="D54">
        <v>25</v>
      </c>
      <c r="E54">
        <v>0.75</v>
      </c>
    </row>
    <row r="55" spans="1:5" x14ac:dyDescent="0.2">
      <c r="A55">
        <v>53</v>
      </c>
      <c r="B55">
        <v>30</v>
      </c>
      <c r="C55">
        <v>32</v>
      </c>
      <c r="D55">
        <v>25</v>
      </c>
      <c r="E55">
        <v>0.75</v>
      </c>
    </row>
    <row r="56" spans="1:5" x14ac:dyDescent="0.2">
      <c r="A56">
        <v>54</v>
      </c>
      <c r="B56">
        <v>30</v>
      </c>
      <c r="C56">
        <v>32</v>
      </c>
      <c r="D56">
        <v>25</v>
      </c>
      <c r="E56">
        <v>0.75</v>
      </c>
    </row>
    <row r="57" spans="1:5" x14ac:dyDescent="0.2">
      <c r="A57">
        <v>55</v>
      </c>
      <c r="B57">
        <v>30</v>
      </c>
      <c r="C57">
        <v>32</v>
      </c>
      <c r="D57">
        <v>25</v>
      </c>
      <c r="E57">
        <v>0.75</v>
      </c>
    </row>
    <row r="58" spans="1:5" x14ac:dyDescent="0.2">
      <c r="A58">
        <v>56</v>
      </c>
      <c r="B58">
        <v>30</v>
      </c>
      <c r="C58">
        <v>32</v>
      </c>
      <c r="D58">
        <v>25</v>
      </c>
      <c r="E58">
        <v>0.75</v>
      </c>
    </row>
    <row r="59" spans="1:5" x14ac:dyDescent="0.2">
      <c r="A59">
        <v>57</v>
      </c>
      <c r="B59">
        <v>30</v>
      </c>
      <c r="C59">
        <v>32</v>
      </c>
      <c r="D59">
        <v>25</v>
      </c>
      <c r="E59">
        <v>0.75</v>
      </c>
    </row>
    <row r="60" spans="1:5" x14ac:dyDescent="0.2">
      <c r="A60">
        <v>58</v>
      </c>
      <c r="B60">
        <v>30</v>
      </c>
      <c r="C60">
        <v>32</v>
      </c>
      <c r="D60">
        <v>25</v>
      </c>
      <c r="E60">
        <v>0.75</v>
      </c>
    </row>
    <row r="61" spans="1:5" x14ac:dyDescent="0.2">
      <c r="A61">
        <v>59</v>
      </c>
      <c r="B61">
        <v>30</v>
      </c>
      <c r="C61">
        <v>32</v>
      </c>
      <c r="D61">
        <v>25</v>
      </c>
      <c r="E61">
        <v>0.75</v>
      </c>
    </row>
    <row r="62" spans="1:5" x14ac:dyDescent="0.2">
      <c r="A62">
        <v>60</v>
      </c>
      <c r="B62">
        <v>30</v>
      </c>
      <c r="C62">
        <v>32</v>
      </c>
      <c r="D62">
        <v>25</v>
      </c>
      <c r="E62">
        <v>0.75</v>
      </c>
    </row>
    <row r="63" spans="1:5" x14ac:dyDescent="0.2">
      <c r="A63">
        <v>61</v>
      </c>
      <c r="B63">
        <v>30</v>
      </c>
      <c r="C63">
        <v>32</v>
      </c>
      <c r="D63">
        <v>25</v>
      </c>
      <c r="E63"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Load Calc Sheet</vt:lpstr>
      <vt:lpstr>NEC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Mangan</dc:creator>
  <cp:lastModifiedBy>Kelley Zincone</cp:lastModifiedBy>
  <dcterms:created xsi:type="dcterms:W3CDTF">2023-05-31T18:45:30Z</dcterms:created>
  <dcterms:modified xsi:type="dcterms:W3CDTF">2025-08-11T00:13:35Z</dcterms:modified>
</cp:coreProperties>
</file>